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olo\Videos\Videolezione OBS\"/>
    </mc:Choice>
  </mc:AlternateContent>
  <xr:revisionPtr revIDLastSave="0" documentId="13_ncr:1_{C654870E-0941-4587-BC42-8C60A310257F}" xr6:coauthVersionLast="47" xr6:coauthVersionMax="47" xr10:uidLastSave="{00000000-0000-0000-0000-000000000000}"/>
  <bookViews>
    <workbookView xWindow="-120" yWindow="-120" windowWidth="29040" windowHeight="15720" xr2:uid="{8EE9EF10-C6D6-094B-9C12-E9325E32ED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D10" i="1" s="1"/>
  <c r="E10" i="1" s="1"/>
  <c r="F10" i="1" s="1"/>
  <c r="B9" i="1"/>
  <c r="B8" i="1"/>
  <c r="B7" i="1"/>
  <c r="D7" i="1" s="1"/>
  <c r="E7" i="1" s="1"/>
  <c r="F7" i="1" s="1"/>
  <c r="B6" i="1"/>
  <c r="D6" i="1" s="1"/>
  <c r="E6" i="1" s="1"/>
  <c r="F6" i="1" s="1"/>
  <c r="B5" i="1"/>
  <c r="D5" i="1" s="1"/>
  <c r="E5" i="1" s="1"/>
  <c r="F5" i="1" s="1"/>
  <c r="B4" i="1"/>
  <c r="B3" i="1"/>
  <c r="D3" i="1" s="1"/>
  <c r="E3" i="1" s="1"/>
  <c r="F3" i="1" s="1"/>
  <c r="D9" i="1"/>
  <c r="E9" i="1" s="1"/>
  <c r="F9" i="1" s="1"/>
  <c r="D8" i="1"/>
  <c r="E8" i="1" s="1"/>
  <c r="F8" i="1" s="1"/>
  <c r="D4" i="1"/>
  <c r="E4" i="1" s="1"/>
  <c r="F4" i="1" s="1"/>
  <c r="D11" i="1"/>
  <c r="E11" i="1" s="1"/>
  <c r="F11" i="1" s="1"/>
  <c r="D2" i="1"/>
  <c r="E2" i="1" s="1"/>
  <c r="D12" i="1"/>
  <c r="E12" i="1" s="1"/>
  <c r="F12" i="1" s="1"/>
  <c r="H3" i="1" l="1"/>
  <c r="I3" i="1"/>
  <c r="F2" i="1"/>
  <c r="J3" i="1" l="1"/>
</calcChain>
</file>

<file path=xl/sharedStrings.xml><?xml version="1.0" encoding="utf-8"?>
<sst xmlns="http://schemas.openxmlformats.org/spreadsheetml/2006/main" count="13" uniqueCount="11">
  <si>
    <t>Data</t>
  </si>
  <si>
    <t>Flusso lordo</t>
  </si>
  <si>
    <t>Flusso netto</t>
  </si>
  <si>
    <t>Rendimento</t>
  </si>
  <si>
    <t>lordo</t>
  </si>
  <si>
    <t>netto</t>
  </si>
  <si>
    <t>nettissimo</t>
  </si>
  <si>
    <t>Flusso nettissimo</t>
  </si>
  <si>
    <t>Quanto</t>
  </si>
  <si>
    <t>Cedole semestrali</t>
  </si>
  <si>
    <t>Rendimento tasso fisso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</si>
</sst>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14" fontId="2" fillId="0" borderId="0" xfId="0" applyNumberFormat="1" applyFont="1"/>
    <xf numFmtId="0" fontId="2" fillId="0" borderId="0" xfId="0" applyFont="1"/>
    <xf numFmtId="10" fontId="3" fillId="0" borderId="0" xfId="1" applyNumberFormat="1" applyFont="1"/>
    <xf numFmtId="0" fontId="0" fillId="2" borderId="0" xfId="0" applyFill="1"/>
    <xf numFmtId="2" fontId="0" fillId="0" borderId="0" xfId="0" applyNumberFormat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BFD5-D05B-D34B-A41C-8BF67FBA7BCE}">
  <dimension ref="A1:J12"/>
  <sheetViews>
    <sheetView tabSelected="1" zoomScale="150" zoomScaleNormal="150" workbookViewId="0">
      <selection activeCell="B3" sqref="B3:B6"/>
    </sheetView>
  </sheetViews>
  <sheetFormatPr defaultColWidth="11" defaultRowHeight="15.75" x14ac:dyDescent="0.25"/>
  <cols>
    <col min="2" max="2" width="15.875" bestFit="1" customWidth="1"/>
    <col min="3" max="3" width="10.875" style="1"/>
    <col min="6" max="6" width="15.5" bestFit="1" customWidth="1"/>
    <col min="8" max="8" width="7.375" customWidth="1"/>
    <col min="9" max="9" width="7.125" customWidth="1"/>
    <col min="10" max="10" width="7.375" customWidth="1"/>
  </cols>
  <sheetData>
    <row r="1" spans="1:10" s="2" customFormat="1" x14ac:dyDescent="0.25">
      <c r="A1" s="2" t="s">
        <v>8</v>
      </c>
      <c r="B1" s="2" t="s">
        <v>9</v>
      </c>
      <c r="C1" s="2" t="s">
        <v>0</v>
      </c>
      <c r="D1" s="2" t="s">
        <v>1</v>
      </c>
      <c r="E1" s="2" t="s">
        <v>2</v>
      </c>
      <c r="F1" s="2" t="s">
        <v>7</v>
      </c>
      <c r="H1" s="2" t="s">
        <v>3</v>
      </c>
    </row>
    <row r="2" spans="1:10" x14ac:dyDescent="0.25">
      <c r="A2" s="5">
        <v>7000</v>
      </c>
      <c r="C2" s="1">
        <v>45082</v>
      </c>
      <c r="D2" s="6">
        <f>-A2</f>
        <v>-7000</v>
      </c>
      <c r="E2" s="6">
        <f>D2</f>
        <v>-7000</v>
      </c>
      <c r="F2" s="6">
        <f>E2</f>
        <v>-7000</v>
      </c>
      <c r="H2" s="3" t="s">
        <v>4</v>
      </c>
      <c r="I2" s="3" t="s">
        <v>5</v>
      </c>
      <c r="J2" s="3" t="s">
        <v>6</v>
      </c>
    </row>
    <row r="3" spans="1:10" x14ac:dyDescent="0.25">
      <c r="B3" s="7">
        <f>3.25%/2</f>
        <v>1.6250000000000001E-2</v>
      </c>
      <c r="C3" s="1">
        <v>45273</v>
      </c>
      <c r="D3" s="6">
        <f t="shared" ref="D3:D10" si="0">B3*$A$2</f>
        <v>113.75</v>
      </c>
      <c r="E3" s="6">
        <f>D3*0.875</f>
        <v>99.53125</v>
      </c>
      <c r="F3" s="6">
        <f>E3-A$2*0.2%</f>
        <v>85.53125</v>
      </c>
      <c r="H3" s="4">
        <f>XIRR(D2:D12,$C2:$C12)</f>
        <v>3.7380525469779977E-2</v>
      </c>
      <c r="I3" s="4">
        <f>XIRR(E2:E12,$C2:$C12)</f>
        <v>3.2695838809013361E-2</v>
      </c>
      <c r="J3" s="4">
        <f>XIRR(F2:F12,$C2:$C12)</f>
        <v>3.0673411488533017E-2</v>
      </c>
    </row>
    <row r="4" spans="1:10" x14ac:dyDescent="0.25">
      <c r="B4" s="7">
        <f>3.25%/2</f>
        <v>1.6250000000000001E-2</v>
      </c>
      <c r="C4" s="1">
        <v>45456</v>
      </c>
      <c r="D4" s="6">
        <f t="shared" si="0"/>
        <v>113.75</v>
      </c>
      <c r="E4" s="6">
        <f t="shared" ref="E4:E10" si="1">D4*0.875</f>
        <v>99.53125</v>
      </c>
      <c r="F4" s="6">
        <f t="shared" ref="F4:F12" si="2">E4</f>
        <v>99.53125</v>
      </c>
    </row>
    <row r="5" spans="1:10" x14ac:dyDescent="0.25">
      <c r="B5" s="7">
        <f>3.25%/2</f>
        <v>1.6250000000000001E-2</v>
      </c>
      <c r="C5" s="1">
        <v>45639</v>
      </c>
      <c r="D5" s="6">
        <f t="shared" si="0"/>
        <v>113.75</v>
      </c>
      <c r="E5" s="6">
        <f t="shared" si="1"/>
        <v>99.53125</v>
      </c>
      <c r="F5" s="6">
        <f>E5-A$2*0.2%</f>
        <v>85.53125</v>
      </c>
    </row>
    <row r="6" spans="1:10" x14ac:dyDescent="0.25">
      <c r="B6" s="7">
        <f>3.25%/2</f>
        <v>1.6250000000000001E-2</v>
      </c>
      <c r="C6" s="1">
        <v>45821</v>
      </c>
      <c r="D6" s="6">
        <f t="shared" si="0"/>
        <v>113.75</v>
      </c>
      <c r="E6" s="6">
        <f t="shared" si="1"/>
        <v>99.53125</v>
      </c>
      <c r="F6" s="6">
        <f t="shared" si="2"/>
        <v>99.53125</v>
      </c>
      <c r="H6" s="2" t="s">
        <v>10</v>
      </c>
    </row>
    <row r="7" spans="1:10" x14ac:dyDescent="0.25">
      <c r="B7" s="7">
        <f>4%/2</f>
        <v>0.02</v>
      </c>
      <c r="C7" s="1">
        <v>46004</v>
      </c>
      <c r="D7" s="6">
        <f t="shared" si="0"/>
        <v>140</v>
      </c>
      <c r="E7" s="6">
        <f t="shared" si="1"/>
        <v>122.5</v>
      </c>
      <c r="F7" s="6">
        <f>E7-A$2*0.2%</f>
        <v>108.5</v>
      </c>
      <c r="H7" s="3" t="s">
        <v>4</v>
      </c>
      <c r="I7" s="3" t="s">
        <v>5</v>
      </c>
    </row>
    <row r="8" spans="1:10" x14ac:dyDescent="0.25">
      <c r="B8" s="7">
        <f>4%/2</f>
        <v>0.02</v>
      </c>
      <c r="C8" s="1">
        <v>46186</v>
      </c>
      <c r="D8" s="6">
        <f t="shared" si="0"/>
        <v>140</v>
      </c>
      <c r="E8" s="6">
        <f t="shared" si="1"/>
        <v>122.5</v>
      </c>
      <c r="F8" s="6">
        <f t="shared" si="2"/>
        <v>122.5</v>
      </c>
      <c r="H8" s="7">
        <v>3.44E-2</v>
      </c>
      <c r="I8" s="7">
        <v>3.1399999999999997E-2</v>
      </c>
    </row>
    <row r="9" spans="1:10" x14ac:dyDescent="0.25">
      <c r="B9" s="7">
        <f>4%/2</f>
        <v>0.02</v>
      </c>
      <c r="C9" s="1">
        <v>46369</v>
      </c>
      <c r="D9" s="6">
        <f t="shared" si="0"/>
        <v>140</v>
      </c>
      <c r="E9" s="6">
        <f t="shared" si="1"/>
        <v>122.5</v>
      </c>
      <c r="F9" s="6">
        <f>E9-A$2*0.2%</f>
        <v>108.5</v>
      </c>
    </row>
    <row r="10" spans="1:10" x14ac:dyDescent="0.25">
      <c r="B10" s="7">
        <f>4%/2</f>
        <v>0.02</v>
      </c>
      <c r="C10" s="1">
        <v>46551</v>
      </c>
      <c r="D10" s="6">
        <f t="shared" si="0"/>
        <v>140</v>
      </c>
      <c r="E10" s="6">
        <f t="shared" si="1"/>
        <v>122.5</v>
      </c>
      <c r="F10" s="6">
        <f t="shared" si="2"/>
        <v>122.5</v>
      </c>
    </row>
    <row r="11" spans="1:10" x14ac:dyDescent="0.25">
      <c r="B11" s="7"/>
      <c r="C11" s="1">
        <v>46551</v>
      </c>
      <c r="D11" s="6">
        <f>A2</f>
        <v>7000</v>
      </c>
      <c r="E11" s="6">
        <f>D11</f>
        <v>7000</v>
      </c>
      <c r="F11" s="6">
        <f t="shared" si="2"/>
        <v>7000</v>
      </c>
    </row>
    <row r="12" spans="1:10" x14ac:dyDescent="0.25">
      <c r="B12" s="7">
        <v>5.0000000000000001E-3</v>
      </c>
      <c r="C12" s="1">
        <v>46551</v>
      </c>
      <c r="D12" s="6">
        <f>B12*$A$2</f>
        <v>35</v>
      </c>
      <c r="E12" s="6">
        <f>D12*0.875</f>
        <v>30.625</v>
      </c>
      <c r="F12" s="6">
        <f t="shared" si="2"/>
        <v>30.625</v>
      </c>
    </row>
  </sheetData>
  <pageMargins left="0.7" right="0.7" top="0.75" bottom="0.75" header="0.3" footer="0.3"/>
  <ignoredErrors>
    <ignoredError sqref="F3:F4 D11:E11 F5:F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Paolo</cp:lastModifiedBy>
  <dcterms:created xsi:type="dcterms:W3CDTF">2023-05-31T07:04:07Z</dcterms:created>
  <dcterms:modified xsi:type="dcterms:W3CDTF">2023-06-01T10:25:10Z</dcterms:modified>
</cp:coreProperties>
</file>